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ХЭ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<sst xmlns="http://schemas.openxmlformats.org/spreadsheetml/2006/main" count="254" uniqueCount="132">
  <si>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</si>
  <si>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</si>
  <si>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</si>
  <si>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</si>
  <si>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</si>
  <si>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</si>
  <si>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</si>
  <si>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</si>
  <si>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</si>
  <si>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</si>
  <si>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</si>
  <si>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</si>
  <si>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</si>
  <si>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</si>
  <si>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</si>
  <si>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</si>
  <si>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</si>
  <si>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</si>
  <si>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</si>
  <si>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</si>
  <si>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</si>
  <si>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</si>
  <si>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</si>
  <si>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</si>
  <si>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</si>
  <si>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</si>
  <si>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</si>
  <si>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</si>
  <si>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</si>
  <si>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</si>
  <si>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</si>
  <si>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</si>
  <si>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</si>
  <si>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</si>
  <si>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</si>
  <si>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</si>
  <si>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</si>
  <si>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</si>
  <si>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</si>
  <si>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</si>
  <si>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</si>
  <si>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</si>
  <si>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</si>
  <si>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</si>
  <si>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</si>
  <si>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</si>
  <si>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</si>
  <si>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</si>
  <si>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</si>
  <si>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</si>
  <si>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</si>
  <si>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</si>
  <si>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</si>
  <si>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</si>
  <si>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</si>
  <si>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</si>
  <si>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</si>
  <si>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</si>
  <si>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</si>
  <si>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</si>
  <si>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</si>
  <si>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</si>
  <si>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</si>
  <si>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</si>
  <si>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</si>
  <si>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</si>
  <si>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</si>
  <si>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</si>
  <si>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</si>
  <si>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</si>
  <si>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</si>
  <si>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</si>
  <si>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</si>
  <si>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</si>
  <si>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</si>
  <si>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</si>
  <si>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</si>
  <si>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</si>
  <si>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</si>
  <si>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</si>
  <si>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</si>
  <si>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</si>
  <si>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</si>
  <si>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</si>
  <si>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</si>
  <si>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</si>
  <si>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</si>
  <si>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</si>
  <si>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</si>
  <si>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</si>
  <si>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</si>
  <si>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</si>
  <si>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</si>
  <si>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</si>
  <si>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</si>
  <si>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</si>
  <si>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</si>
  <si>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</si>
  <si>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</si>
  <si>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</si>
  <si>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МКУ "ХЭУ администрации с.п.Лямина"</t>
  </si>
  <si>
    <t>650 0113 4120000590 111 211</t>
  </si>
  <si>
    <t xml:space="preserve"> Неисполненные   назначения</t>
  </si>
  <si>
    <t>650 0113 4120000590 119 213</t>
  </si>
  <si>
    <t>Услуги связи</t>
  </si>
  <si>
    <t>650 0113 4120000590 244 221</t>
  </si>
  <si>
    <t>Коммунальные услуги</t>
  </si>
  <si>
    <t>650 0113 4120000590 244 223</t>
  </si>
  <si>
    <t>Прочие работы, услуги</t>
  </si>
  <si>
    <t>650 0113 4120000590 244 226</t>
  </si>
  <si>
    <t>Начисления на выплаты по оплате труда</t>
  </si>
  <si>
    <t>Страхование</t>
  </si>
  <si>
    <t>650 0113 4120000590 244 227</t>
  </si>
  <si>
    <t>Увеличение стоимости горюче-смазочных материалов</t>
  </si>
  <si>
    <t>650 0113 4120000590 244 343</t>
  </si>
  <si>
    <t>Увеличение стоимости прочих оборотных запасов (материалов)</t>
  </si>
  <si>
    <t>650 0113 4120000590 244 346</t>
  </si>
  <si>
    <t>Иные выплаты текущего характера организациям</t>
  </si>
  <si>
    <t>650 0113 4120000690 831 297</t>
  </si>
  <si>
    <t>Налоги, пошлины и сборы</t>
  </si>
  <si>
    <t>650 0113 4120000690 852 291</t>
  </si>
  <si>
    <t>650 0113 4120002400 244 226</t>
  </si>
  <si>
    <t>650 0113 4120002400 244 343</t>
  </si>
  <si>
    <t>650 0113 4120089107 244 346</t>
  </si>
  <si>
    <t>650 0113 4120002400 244 346</t>
  </si>
  <si>
    <t>650 0113 4120020649 244 226</t>
  </si>
  <si>
    <t>Дизер А.А.</t>
  </si>
  <si>
    <t>на  1 января 2021 г.</t>
  </si>
  <si>
    <t>01.01.2021</t>
  </si>
  <si>
    <t>Работы, услуги по содержанию имущества</t>
  </si>
  <si>
    <t>650 0113 4120000590 244 225</t>
  </si>
  <si>
    <t>"01 " января 2021 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</si>
</sst>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188" fontId="4" fillId="0" borderId="28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left" shrinkToFit="1"/>
    </xf>
    <xf numFmtId="188" fontId="4" fillId="0" borderId="10" xfId="0" applyNumberFormat="1" applyFont="1" applyFill="1" applyBorder="1" applyAlignment="1">
      <alignment horizontal="right" shrinkToFit="1"/>
    </xf>
    <xf numFmtId="189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>
      <alignment horizontal="left" shrinkToFit="1"/>
    </xf>
    <xf numFmtId="49" fontId="4" fillId="0" borderId="29" xfId="0" applyNumberFormat="1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left" vertical="top" wrapText="1"/>
    </xf>
    <xf numFmtId="191" fontId="10" fillId="0" borderId="49" xfId="0" applyNumberFormat="1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192" fontId="10" fillId="0" borderId="48" xfId="0" applyNumberFormat="1" applyFont="1" applyFill="1" applyBorder="1" applyAlignment="1">
      <alignment horizontal="right" wrapText="1"/>
    </xf>
    <xf numFmtId="49" fontId="10" fillId="0" borderId="48" xfId="0" applyNumberFormat="1" applyFont="1" applyFill="1" applyBorder="1" applyAlignment="1">
      <alignment horizontal="left" wrapText="1"/>
    </xf>
    <xf numFmtId="192" fontId="10" fillId="0" borderId="48" xfId="0" applyNumberFormat="1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shrinkToFit="1"/>
    </xf>
    <xf numFmtId="188" fontId="4" fillId="0" borderId="52" xfId="0" applyNumberFormat="1" applyFont="1" applyFill="1" applyBorder="1" applyAlignment="1">
      <alignment horizontal="center" shrinkToFit="1"/>
    </xf>
    <xf numFmtId="188" fontId="4" fillId="0" borderId="52" xfId="0" applyNumberFormat="1" applyFont="1" applyFill="1" applyBorder="1" applyAlignment="1">
      <alignment horizontal="right" shrinkToFit="1"/>
    </xf>
    <xf numFmtId="188" fontId="4" fillId="0" borderId="53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18" xfId="0" applyNumberFormat="1" applyFont="1" applyFill="1" applyBorder="1" applyAlignment="1">
      <alignment horizontal="center" shrinkToFit="1"/>
    </xf>
    <xf numFmtId="188" fontId="4" fillId="0" borderId="54" xfId="0" applyNumberFormat="1" applyFont="1" applyFill="1" applyBorder="1" applyAlignment="1">
      <alignment horizontal="center" shrinkToFit="1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88" fontId="4" fillId="0" borderId="55" xfId="0" applyNumberFormat="1" applyFont="1" applyFill="1" applyBorder="1" applyAlignment="1">
      <alignment horizontal="center" shrinkToFit="1"/>
    </xf>
    <xf numFmtId="188" fontId="4" fillId="0" borderId="56" xfId="0" applyNumberFormat="1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D29" sqref="D2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49" t="s">
        <v>98</v>
      </c>
      <c r="B1" s="150"/>
      <c r="C1" s="150"/>
      <c r="D1" s="150"/>
      <c r="E1" s="150"/>
      <c r="F1" s="150"/>
      <c r="G1" s="150"/>
      <c r="H1" s="150"/>
      <c r="I1" s="12"/>
    </row>
    <row r="2" spans="1:10" ht="16.5" customHeight="1">
      <c r="A2" s="150"/>
      <c r="B2" s="150"/>
      <c r="C2" s="150"/>
      <c r="D2" s="150"/>
      <c r="E2" s="150"/>
      <c r="F2" s="150"/>
      <c r="G2" s="150"/>
      <c r="H2" s="150"/>
      <c r="J2" t="s">
        <v>96</v>
      </c>
    </row>
    <row r="3" spans="1:9" ht="16.5" customHeight="1" thickBot="1">
      <c r="A3" s="150"/>
      <c r="B3" s="150"/>
      <c r="C3" s="150"/>
      <c r="D3" s="150"/>
      <c r="E3" s="150"/>
      <c r="F3" s="150"/>
      <c r="G3" s="150"/>
      <c r="H3" s="15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6" t="s">
        <v>127</v>
      </c>
      <c r="E5" s="16"/>
      <c r="F5" s="16"/>
      <c r="G5" s="16"/>
      <c r="H5" s="15" t="s">
        <v>31</v>
      </c>
      <c r="I5" s="23" t="s">
        <v>128</v>
      </c>
    </row>
    <row r="6" spans="1:9" ht="39.75" customHeight="1">
      <c r="A6" s="147" t="s">
        <v>97</v>
      </c>
      <c r="B6" s="148"/>
      <c r="C6" s="148"/>
      <c r="D6" s="148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51" t="s">
        <v>100</v>
      </c>
      <c r="C7" s="151"/>
      <c r="D7" s="151"/>
      <c r="E7" s="151"/>
      <c r="F7" s="151"/>
      <c r="G7" s="151"/>
      <c r="H7" s="77" t="s">
        <v>72</v>
      </c>
      <c r="I7" s="23" t="s">
        <v>90</v>
      </c>
    </row>
    <row r="8" spans="1:9" ht="13.5" customHeight="1">
      <c r="A8" s="15" t="s">
        <v>84</v>
      </c>
      <c r="B8" s="152" t="s">
        <v>93</v>
      </c>
      <c r="C8" s="152"/>
      <c r="D8" s="152"/>
      <c r="E8" s="152"/>
      <c r="F8" s="152"/>
      <c r="G8" s="152"/>
      <c r="H8" s="77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5"/>
      <c r="C11" s="45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8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8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23</v>
      </c>
      <c r="B21" s="55" t="s">
        <v>38</v>
      </c>
      <c r="C21" s="97" t="s">
        <v>63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2.375" style="104" customWidth="1"/>
    <col min="2" max="2" width="4.25390625" style="104" customWidth="1"/>
    <col min="3" max="3" width="22.75390625" style="104" customWidth="1"/>
    <col min="4" max="4" width="14.00390625" style="104" customWidth="1"/>
    <col min="5" max="5" width="13.75390625" style="104" customWidth="1"/>
    <col min="6" max="6" width="11.25390625" style="104" customWidth="1"/>
    <col min="7" max="7" width="11.375" style="104" customWidth="1"/>
    <col min="8" max="8" width="2.00390625" style="104" customWidth="1"/>
    <col min="9" max="9" width="12.25390625" style="104" bestFit="1" customWidth="1"/>
    <col min="10" max="16384" width="9.125" style="104" customWidth="1"/>
  </cols>
  <sheetData>
    <row r="2" spans="2:8" ht="15">
      <c r="B2" s="106"/>
      <c r="C2" s="107"/>
      <c r="D2" s="106" t="s">
        <v>51</v>
      </c>
      <c r="E2" s="108"/>
      <c r="F2" s="108"/>
      <c r="G2" s="108" t="s">
        <v>52</v>
      </c>
      <c r="H2" s="109"/>
    </row>
    <row r="3" spans="1:8" ht="12.75">
      <c r="A3" s="110"/>
      <c r="B3" s="110"/>
      <c r="C3" s="111"/>
      <c r="D3" s="112"/>
      <c r="E3" s="112"/>
      <c r="F3" s="112"/>
      <c r="G3" s="112"/>
      <c r="H3" s="113"/>
    </row>
    <row r="4" spans="1:8" ht="12.75">
      <c r="A4" s="114"/>
      <c r="B4" s="115"/>
      <c r="C4" s="115" t="s">
        <v>25</v>
      </c>
      <c r="D4" s="116"/>
      <c r="E4" s="117"/>
      <c r="F4" s="118"/>
      <c r="G4" s="157" t="s">
        <v>102</v>
      </c>
      <c r="H4" s="158"/>
    </row>
    <row r="5" spans="1:8" ht="12.75">
      <c r="A5" s="115"/>
      <c r="B5" s="115" t="s">
        <v>25</v>
      </c>
      <c r="C5" s="119" t="s">
        <v>78</v>
      </c>
      <c r="D5" s="116" t="s">
        <v>68</v>
      </c>
      <c r="E5" s="120"/>
      <c r="F5" s="121"/>
      <c r="G5" s="159"/>
      <c r="H5" s="160"/>
    </row>
    <row r="6" spans="1:8" ht="12.75">
      <c r="A6" s="114"/>
      <c r="B6" s="115" t="s">
        <v>26</v>
      </c>
      <c r="C6" s="119" t="s">
        <v>74</v>
      </c>
      <c r="D6" s="116" t="s">
        <v>69</v>
      </c>
      <c r="E6" s="122" t="s">
        <v>10</v>
      </c>
      <c r="F6" s="118"/>
      <c r="G6" s="159"/>
      <c r="H6" s="160"/>
    </row>
    <row r="7" spans="1:8" ht="12.75">
      <c r="A7" s="115" t="s">
        <v>7</v>
      </c>
      <c r="B7" s="115" t="s">
        <v>27</v>
      </c>
      <c r="C7" s="115" t="s">
        <v>75</v>
      </c>
      <c r="D7" s="116" t="s">
        <v>5</v>
      </c>
      <c r="E7" s="121" t="s">
        <v>76</v>
      </c>
      <c r="F7" s="116" t="s">
        <v>15</v>
      </c>
      <c r="G7" s="159"/>
      <c r="H7" s="160"/>
    </row>
    <row r="8" spans="1:8" ht="12.75">
      <c r="A8" s="114"/>
      <c r="B8" s="115"/>
      <c r="C8" s="115"/>
      <c r="D8" s="116"/>
      <c r="E8" s="121" t="s">
        <v>77</v>
      </c>
      <c r="F8" s="116"/>
      <c r="G8" s="159"/>
      <c r="H8" s="160"/>
    </row>
    <row r="9" spans="1:8" ht="12.75">
      <c r="A9" s="114"/>
      <c r="B9" s="115"/>
      <c r="C9" s="115"/>
      <c r="D9" s="116"/>
      <c r="E9" s="121"/>
      <c r="F9" s="116"/>
      <c r="G9" s="159"/>
      <c r="H9" s="160"/>
    </row>
    <row r="10" spans="1:8" ht="12.75" hidden="1">
      <c r="A10" s="114"/>
      <c r="B10" s="115"/>
      <c r="C10" s="115"/>
      <c r="D10" s="116"/>
      <c r="E10" s="121"/>
      <c r="F10" s="116"/>
      <c r="G10" s="123"/>
      <c r="H10" s="116"/>
    </row>
    <row r="11" spans="1:8" ht="12.75" hidden="1">
      <c r="A11" s="114"/>
      <c r="B11" s="115"/>
      <c r="C11" s="115"/>
      <c r="D11" s="116"/>
      <c r="E11" s="121"/>
      <c r="F11" s="116"/>
      <c r="G11" s="123"/>
      <c r="H11" s="116"/>
    </row>
    <row r="12" spans="1:8" ht="13.5" thickBot="1">
      <c r="A12" s="124">
        <v>1</v>
      </c>
      <c r="B12" s="125">
        <v>2</v>
      </c>
      <c r="C12" s="125">
        <v>3</v>
      </c>
      <c r="D12" s="126" t="s">
        <v>2</v>
      </c>
      <c r="E12" s="127" t="s">
        <v>16</v>
      </c>
      <c r="F12" s="126" t="s">
        <v>19</v>
      </c>
      <c r="G12" s="161" t="s">
        <v>20</v>
      </c>
      <c r="H12" s="162"/>
    </row>
    <row r="13" spans="1:9" ht="15" customHeight="1">
      <c r="A13" s="128" t="s">
        <v>24</v>
      </c>
      <c r="B13" s="129" t="s">
        <v>39</v>
      </c>
      <c r="C13" s="130"/>
      <c r="D13" s="131">
        <f>SUM(D15:D30)</f>
        <v>7185982.63</v>
      </c>
      <c r="E13" s="131">
        <f>SUM(E15:E30)</f>
        <v>6737896.1</v>
      </c>
      <c r="F13" s="103">
        <f>SUM(E13:E13)</f>
        <v>6737896.1</v>
      </c>
      <c r="G13" s="163">
        <f>D13-F13</f>
        <v>448086.53000000026</v>
      </c>
      <c r="H13" s="164"/>
      <c r="I13" s="132"/>
    </row>
    <row r="14" spans="1:9" ht="15" customHeight="1">
      <c r="A14" s="133" t="s">
        <v>8</v>
      </c>
      <c r="B14" s="134"/>
      <c r="C14" s="133"/>
      <c r="D14" s="131"/>
      <c r="E14" s="131"/>
      <c r="F14" s="103">
        <f>SUM(E14:E14)</f>
        <v>0</v>
      </c>
      <c r="G14" s="155">
        <f>D14-F14</f>
        <v>0</v>
      </c>
      <c r="H14" s="156"/>
      <c r="I14" s="132"/>
    </row>
    <row r="15" spans="1:9" ht="22.5">
      <c r="A15" s="135" t="s">
        <v>95</v>
      </c>
      <c r="B15" s="136">
        <v>200</v>
      </c>
      <c r="C15" s="137" t="s">
        <v>101</v>
      </c>
      <c r="D15" s="138">
        <v>4679824.84</v>
      </c>
      <c r="E15" s="138">
        <v>4435704.8</v>
      </c>
      <c r="F15" s="103">
        <f aca="true" t="shared" si="0" ref="F15:F30">E15</f>
        <v>4435704.8</v>
      </c>
      <c r="G15" s="155">
        <f aca="true" t="shared" si="1" ref="G15:G21">D15-F15</f>
        <v>244120.04000000004</v>
      </c>
      <c r="H15" s="156"/>
      <c r="I15" s="105"/>
    </row>
    <row r="16" spans="1:9" ht="22.5">
      <c r="A16" s="135" t="s">
        <v>110</v>
      </c>
      <c r="B16" s="136">
        <v>200</v>
      </c>
      <c r="C16" s="137" t="s">
        <v>103</v>
      </c>
      <c r="D16" s="138">
        <v>1413307</v>
      </c>
      <c r="E16" s="138">
        <v>1329627.5</v>
      </c>
      <c r="F16" s="103">
        <f t="shared" si="0"/>
        <v>1329627.5</v>
      </c>
      <c r="G16" s="155">
        <f t="shared" si="1"/>
        <v>83679.5</v>
      </c>
      <c r="H16" s="156"/>
      <c r="I16" s="105"/>
    </row>
    <row r="17" spans="1:9" ht="22.5">
      <c r="A17" s="135" t="s">
        <v>104</v>
      </c>
      <c r="B17" s="136">
        <v>200</v>
      </c>
      <c r="C17" s="137" t="s">
        <v>105</v>
      </c>
      <c r="D17" s="138">
        <v>101170.64</v>
      </c>
      <c r="E17" s="138">
        <v>101170.64</v>
      </c>
      <c r="F17" s="103">
        <f t="shared" si="0"/>
        <v>101170.64</v>
      </c>
      <c r="G17" s="155">
        <f t="shared" si="1"/>
        <v>0</v>
      </c>
      <c r="H17" s="156"/>
      <c r="I17" s="105"/>
    </row>
    <row r="18" spans="1:9" ht="22.5">
      <c r="A18" s="135" t="s">
        <v>106</v>
      </c>
      <c r="B18" s="136">
        <v>200</v>
      </c>
      <c r="C18" s="137" t="s">
        <v>107</v>
      </c>
      <c r="D18" s="138">
        <v>388985.59</v>
      </c>
      <c r="E18" s="138">
        <v>348147.84</v>
      </c>
      <c r="F18" s="103">
        <f t="shared" si="0"/>
        <v>348147.84</v>
      </c>
      <c r="G18" s="155">
        <f t="shared" si="1"/>
        <v>40837.75</v>
      </c>
      <c r="H18" s="156"/>
      <c r="I18" s="105"/>
    </row>
    <row r="19" spans="1:9" ht="22.5">
      <c r="A19" s="135" t="s">
        <v>129</v>
      </c>
      <c r="B19" s="136">
        <v>200</v>
      </c>
      <c r="C19" s="139" t="s">
        <v>130</v>
      </c>
      <c r="D19" s="138">
        <v>111923.41</v>
      </c>
      <c r="E19" s="138">
        <v>91700.01</v>
      </c>
      <c r="F19" s="103">
        <f t="shared" si="0"/>
        <v>91700.01</v>
      </c>
      <c r="G19" s="155">
        <f>D19-F19</f>
        <v>20223.40000000001</v>
      </c>
      <c r="H19" s="156"/>
      <c r="I19" s="105"/>
    </row>
    <row r="20" spans="1:9" ht="22.5">
      <c r="A20" s="135" t="s">
        <v>108</v>
      </c>
      <c r="B20" s="136">
        <v>200</v>
      </c>
      <c r="C20" s="137" t="s">
        <v>109</v>
      </c>
      <c r="D20" s="138">
        <v>127026</v>
      </c>
      <c r="E20" s="138">
        <v>127026</v>
      </c>
      <c r="F20" s="103">
        <f t="shared" si="0"/>
        <v>127026</v>
      </c>
      <c r="G20" s="155">
        <f t="shared" si="1"/>
        <v>0</v>
      </c>
      <c r="H20" s="156"/>
      <c r="I20" s="105"/>
    </row>
    <row r="21" spans="1:9" ht="22.5">
      <c r="A21" s="135" t="s">
        <v>111</v>
      </c>
      <c r="B21" s="136">
        <v>200</v>
      </c>
      <c r="C21" s="137" t="s">
        <v>112</v>
      </c>
      <c r="D21" s="138">
        <v>5704.78</v>
      </c>
      <c r="E21" s="138">
        <v>5704.78</v>
      </c>
      <c r="F21" s="103">
        <f t="shared" si="0"/>
        <v>5704.78</v>
      </c>
      <c r="G21" s="155">
        <f t="shared" si="1"/>
        <v>0</v>
      </c>
      <c r="H21" s="156"/>
      <c r="I21" s="105"/>
    </row>
    <row r="22" spans="1:9" ht="22.5">
      <c r="A22" s="135" t="s">
        <v>113</v>
      </c>
      <c r="B22" s="136">
        <v>200</v>
      </c>
      <c r="C22" s="137" t="s">
        <v>114</v>
      </c>
      <c r="D22" s="138">
        <v>118800</v>
      </c>
      <c r="E22" s="138">
        <v>111591.45</v>
      </c>
      <c r="F22" s="103">
        <f aca="true" t="shared" si="2" ref="F22:F29">E22</f>
        <v>111591.45</v>
      </c>
      <c r="G22" s="155">
        <f aca="true" t="shared" si="3" ref="G22:G29">D22-F22</f>
        <v>7208.550000000003</v>
      </c>
      <c r="H22" s="156"/>
      <c r="I22" s="105"/>
    </row>
    <row r="23" spans="1:9" ht="22.5">
      <c r="A23" s="135" t="s">
        <v>115</v>
      </c>
      <c r="B23" s="136">
        <v>200</v>
      </c>
      <c r="C23" s="137" t="s">
        <v>116</v>
      </c>
      <c r="D23" s="138">
        <v>1678</v>
      </c>
      <c r="E23" s="138">
        <v>1678</v>
      </c>
      <c r="F23" s="103">
        <f t="shared" si="2"/>
        <v>1678</v>
      </c>
      <c r="G23" s="155">
        <f t="shared" si="3"/>
        <v>0</v>
      </c>
      <c r="H23" s="156"/>
      <c r="I23" s="105"/>
    </row>
    <row r="24" spans="1:9" ht="22.5">
      <c r="A24" s="135" t="s">
        <v>117</v>
      </c>
      <c r="B24" s="136">
        <v>200</v>
      </c>
      <c r="C24" s="137" t="s">
        <v>118</v>
      </c>
      <c r="D24" s="138">
        <v>4500</v>
      </c>
      <c r="E24" s="138">
        <v>4500</v>
      </c>
      <c r="F24" s="103">
        <f t="shared" si="2"/>
        <v>4500</v>
      </c>
      <c r="G24" s="155">
        <f t="shared" si="3"/>
        <v>0</v>
      </c>
      <c r="H24" s="156"/>
      <c r="I24" s="105"/>
    </row>
    <row r="25" spans="1:9" ht="22.5">
      <c r="A25" s="135" t="s">
        <v>119</v>
      </c>
      <c r="B25" s="136">
        <v>200</v>
      </c>
      <c r="C25" s="137" t="s">
        <v>120</v>
      </c>
      <c r="D25" s="138">
        <v>16472</v>
      </c>
      <c r="E25" s="138">
        <v>16472</v>
      </c>
      <c r="F25" s="103">
        <f t="shared" si="2"/>
        <v>16472</v>
      </c>
      <c r="G25" s="155">
        <f t="shared" si="3"/>
        <v>0</v>
      </c>
      <c r="H25" s="156"/>
      <c r="I25" s="105"/>
    </row>
    <row r="26" spans="1:9" ht="22.5">
      <c r="A26" s="135" t="s">
        <v>108</v>
      </c>
      <c r="B26" s="136">
        <v>200</v>
      </c>
      <c r="C26" s="137" t="s">
        <v>121</v>
      </c>
      <c r="D26" s="138">
        <v>91549.6</v>
      </c>
      <c r="E26" s="138">
        <v>62220</v>
      </c>
      <c r="F26" s="103">
        <f t="shared" si="2"/>
        <v>62220</v>
      </c>
      <c r="G26" s="155">
        <f t="shared" si="3"/>
        <v>29329.600000000006</v>
      </c>
      <c r="H26" s="156"/>
      <c r="I26" s="105"/>
    </row>
    <row r="27" spans="1:9" ht="22.5">
      <c r="A27" s="135" t="s">
        <v>113</v>
      </c>
      <c r="B27" s="136">
        <v>200</v>
      </c>
      <c r="C27" s="137" t="s">
        <v>122</v>
      </c>
      <c r="D27" s="138">
        <v>45103.08</v>
      </c>
      <c r="E27" s="138">
        <v>45103.08</v>
      </c>
      <c r="F27" s="103">
        <f t="shared" si="2"/>
        <v>45103.08</v>
      </c>
      <c r="G27" s="155">
        <f t="shared" si="3"/>
        <v>0</v>
      </c>
      <c r="H27" s="156"/>
      <c r="I27" s="105"/>
    </row>
    <row r="28" spans="1:9" ht="22.5">
      <c r="A28" s="135" t="s">
        <v>115</v>
      </c>
      <c r="B28" s="136">
        <v>200</v>
      </c>
      <c r="C28" s="137" t="s">
        <v>124</v>
      </c>
      <c r="D28" s="138">
        <v>3995</v>
      </c>
      <c r="E28" s="138">
        <v>3995</v>
      </c>
      <c r="F28" s="103">
        <f t="shared" si="2"/>
        <v>3995</v>
      </c>
      <c r="G28" s="155">
        <f t="shared" si="3"/>
        <v>0</v>
      </c>
      <c r="H28" s="156"/>
      <c r="I28" s="105"/>
    </row>
    <row r="29" spans="1:9" ht="22.5">
      <c r="A29" s="135" t="s">
        <v>108</v>
      </c>
      <c r="B29" s="136">
        <v>200</v>
      </c>
      <c r="C29" s="137" t="s">
        <v>125</v>
      </c>
      <c r="D29" s="138">
        <v>22687.69</v>
      </c>
      <c r="E29" s="140">
        <v>0</v>
      </c>
      <c r="F29" s="103">
        <f t="shared" si="2"/>
        <v>0</v>
      </c>
      <c r="G29" s="155">
        <f t="shared" si="3"/>
        <v>22687.69</v>
      </c>
      <c r="H29" s="156"/>
      <c r="I29" s="105"/>
    </row>
    <row r="30" spans="1:9" ht="22.5">
      <c r="A30" s="135" t="s">
        <v>115</v>
      </c>
      <c r="B30" s="136">
        <v>200</v>
      </c>
      <c r="C30" s="137" t="s">
        <v>123</v>
      </c>
      <c r="D30" s="138">
        <v>53255</v>
      </c>
      <c r="E30" s="138">
        <v>53255</v>
      </c>
      <c r="F30" s="103">
        <f t="shared" si="0"/>
        <v>53255</v>
      </c>
      <c r="G30" s="155">
        <f>D30-F30</f>
        <v>0</v>
      </c>
      <c r="H30" s="156"/>
      <c r="I30" s="105"/>
    </row>
    <row r="31" spans="1:8" ht="23.25" thickBot="1">
      <c r="A31" s="141" t="s">
        <v>70</v>
      </c>
      <c r="B31" s="142">
        <v>450</v>
      </c>
      <c r="C31" s="143" t="s">
        <v>71</v>
      </c>
      <c r="D31" s="144" t="s">
        <v>71</v>
      </c>
      <c r="E31" s="145">
        <f>G13</f>
        <v>448086.53000000026</v>
      </c>
      <c r="F31" s="146">
        <f>SUM(E31:E31)</f>
        <v>448086.53000000026</v>
      </c>
      <c r="G31" s="153" t="s">
        <v>71</v>
      </c>
      <c r="H31" s="154"/>
    </row>
  </sheetData>
  <sheetProtection/>
  <mergeCells count="21">
    <mergeCell ref="G17:H17"/>
    <mergeCell ref="G27:H27"/>
    <mergeCell ref="G28:H28"/>
    <mergeCell ref="G29:H29"/>
    <mergeCell ref="G22:H22"/>
    <mergeCell ref="G23:H23"/>
    <mergeCell ref="G24:H24"/>
    <mergeCell ref="G25:H25"/>
    <mergeCell ref="G26:H26"/>
    <mergeCell ref="G4:H9"/>
    <mergeCell ref="G12:H12"/>
    <mergeCell ref="G13:H13"/>
    <mergeCell ref="G14:H14"/>
    <mergeCell ref="G15:H15"/>
    <mergeCell ref="G16:H16"/>
    <mergeCell ref="G31:H31"/>
    <mergeCell ref="G30:H30"/>
    <mergeCell ref="G19:H19"/>
    <mergeCell ref="G18:H18"/>
    <mergeCell ref="G20:H20"/>
    <mergeCell ref="G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4">
      <selection activeCell="J46" sqref="J4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42</v>
      </c>
      <c r="I1" s="26"/>
    </row>
    <row r="2" spans="2:9" ht="15">
      <c r="B2" s="45" t="s">
        <v>79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68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8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8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3" t="s">
        <v>40</v>
      </c>
      <c r="C12" s="55" t="s">
        <v>63</v>
      </c>
      <c r="D12" s="80">
        <f>D14+D20+D24</f>
        <v>0</v>
      </c>
      <c r="E12" s="80">
        <f>E14+E20+E27</f>
        <v>448086.53000000026</v>
      </c>
      <c r="F12" s="81">
        <f>F14+F20+F24+F27</f>
        <v>0</v>
      </c>
      <c r="G12" s="81">
        <f>G14+G20+G24+G27</f>
        <v>0</v>
      </c>
      <c r="H12" s="81">
        <f>SUM(E12:G12)</f>
        <v>448086.53000000026</v>
      </c>
      <c r="I12" s="82">
        <f>IF(D12=0,0,D12-H12)</f>
        <v>0</v>
      </c>
    </row>
    <row r="13" spans="1:9" ht="18.75" customHeight="1">
      <c r="A13" s="56" t="s">
        <v>45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48</v>
      </c>
      <c r="B14" s="60" t="s">
        <v>46</v>
      </c>
      <c r="C14" s="2" t="s">
        <v>63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44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47</v>
      </c>
      <c r="B20" s="54" t="s">
        <v>49</v>
      </c>
      <c r="C20" s="2" t="s">
        <v>63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44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62</v>
      </c>
      <c r="B24" s="54" t="s">
        <v>43</v>
      </c>
      <c r="C24" s="2"/>
      <c r="D24" s="80">
        <f>SUM(D25,D26)</f>
        <v>0</v>
      </c>
      <c r="E24" s="80" t="s">
        <v>63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65</v>
      </c>
      <c r="B25" s="54" t="s">
        <v>53</v>
      </c>
      <c r="C25" s="2"/>
      <c r="D25" s="80"/>
      <c r="E25" s="80" t="s">
        <v>63</v>
      </c>
      <c r="F25" s="81"/>
      <c r="G25" s="80"/>
      <c r="H25" s="81">
        <f t="shared" si="1"/>
        <v>0</v>
      </c>
      <c r="I25" s="86" t="s">
        <v>63</v>
      </c>
    </row>
    <row r="26" spans="1:9" ht="21.75" customHeight="1">
      <c r="A26" s="11" t="s">
        <v>66</v>
      </c>
      <c r="B26" s="54" t="s">
        <v>54</v>
      </c>
      <c r="C26" s="2"/>
      <c r="D26" s="80"/>
      <c r="E26" s="80" t="s">
        <v>63</v>
      </c>
      <c r="F26" s="81"/>
      <c r="G26" s="80"/>
      <c r="H26" s="81">
        <f t="shared" si="1"/>
        <v>0</v>
      </c>
      <c r="I26" s="86" t="s">
        <v>63</v>
      </c>
    </row>
    <row r="27" spans="1:9" ht="20.25" customHeight="1">
      <c r="A27" s="11" t="s">
        <v>80</v>
      </c>
      <c r="B27" s="57" t="s">
        <v>55</v>
      </c>
      <c r="C27" s="2" t="s">
        <v>63</v>
      </c>
      <c r="D27" s="83" t="s">
        <v>63</v>
      </c>
      <c r="E27" s="83">
        <f>SUM(E28,E42)</f>
        <v>448086.53000000026</v>
      </c>
      <c r="F27" s="84">
        <f>SUM(F28,F42)</f>
        <v>0</v>
      </c>
      <c r="G27" s="83">
        <f>SUM(G28,G42)</f>
        <v>0</v>
      </c>
      <c r="H27" s="84">
        <f t="shared" si="1"/>
        <v>448086.53000000026</v>
      </c>
      <c r="I27" s="85" t="s">
        <v>63</v>
      </c>
    </row>
    <row r="28" spans="1:9" ht="33.75">
      <c r="A28" s="11" t="s">
        <v>81</v>
      </c>
      <c r="B28" s="54" t="s">
        <v>56</v>
      </c>
      <c r="C28" s="63" t="s">
        <v>63</v>
      </c>
      <c r="D28" s="88" t="s">
        <v>63</v>
      </c>
      <c r="E28" s="89">
        <f>Лист2!F31</f>
        <v>448086.53000000026</v>
      </c>
      <c r="F28" s="88">
        <f>SUM(F30:F31)</f>
        <v>0</v>
      </c>
      <c r="G28" s="88" t="s">
        <v>71</v>
      </c>
      <c r="H28" s="88">
        <f t="shared" si="1"/>
        <v>448086.53000000026</v>
      </c>
      <c r="I28" s="87" t="s">
        <v>71</v>
      </c>
    </row>
    <row r="29" spans="1:9" ht="14.25" customHeight="1">
      <c r="A29" s="56" t="s">
        <v>44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87</v>
      </c>
      <c r="B30" s="60" t="s">
        <v>57</v>
      </c>
      <c r="C30" s="40" t="s">
        <v>63</v>
      </c>
      <c r="D30" s="80" t="s">
        <v>63</v>
      </c>
      <c r="E30" s="80">
        <f>E28</f>
        <v>448086.53000000026</v>
      </c>
      <c r="F30" s="81" t="s">
        <v>63</v>
      </c>
      <c r="G30" s="80" t="s">
        <v>63</v>
      </c>
      <c r="H30" s="81">
        <f t="shared" si="1"/>
        <v>448086.53000000026</v>
      </c>
      <c r="I30" s="86" t="s">
        <v>63</v>
      </c>
    </row>
    <row r="31" spans="1:9" ht="30.75" customHeight="1" thickBot="1">
      <c r="A31" s="71" t="s">
        <v>88</v>
      </c>
      <c r="B31" s="57" t="s">
        <v>58</v>
      </c>
      <c r="C31" s="43" t="s">
        <v>63</v>
      </c>
      <c r="D31" s="83" t="s">
        <v>63</v>
      </c>
      <c r="E31" s="90"/>
      <c r="F31" s="91"/>
      <c r="G31" s="83" t="s">
        <v>63</v>
      </c>
      <c r="H31" s="91">
        <f t="shared" si="1"/>
        <v>0</v>
      </c>
      <c r="I31" s="92" t="s">
        <v>63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64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68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8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8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7" t="s">
        <v>59</v>
      </c>
      <c r="C42" s="63" t="s">
        <v>63</v>
      </c>
      <c r="D42" s="80" t="s">
        <v>63</v>
      </c>
      <c r="E42" s="89" t="s">
        <v>63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63</v>
      </c>
    </row>
    <row r="43" spans="1:9" ht="15" customHeight="1">
      <c r="A43" s="56" t="s">
        <v>45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85</v>
      </c>
      <c r="B44" s="60" t="s">
        <v>60</v>
      </c>
      <c r="C44" s="58" t="s">
        <v>63</v>
      </c>
      <c r="D44" s="81" t="s">
        <v>63</v>
      </c>
      <c r="E44" s="83" t="s">
        <v>63</v>
      </c>
      <c r="F44" s="84"/>
      <c r="G44" s="81"/>
      <c r="H44" s="84">
        <f>SUM(H46:H47)</f>
        <v>0</v>
      </c>
      <c r="I44" s="85" t="s">
        <v>63</v>
      </c>
    </row>
    <row r="45" spans="1:9" ht="23.25" thickBot="1">
      <c r="A45" s="11" t="s">
        <v>86</v>
      </c>
      <c r="B45" s="61" t="s">
        <v>61</v>
      </c>
      <c r="C45" s="49" t="s">
        <v>63</v>
      </c>
      <c r="D45" s="94" t="s">
        <v>63</v>
      </c>
      <c r="E45" s="95" t="s">
        <v>63</v>
      </c>
      <c r="F45" s="94"/>
      <c r="G45" s="94"/>
      <c r="H45" s="94">
        <f>SUM(H47:H48)</f>
        <v>0</v>
      </c>
      <c r="I45" s="96" t="s">
        <v>63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99</v>
      </c>
      <c r="B47" s="47"/>
      <c r="C47" s="101" t="s">
        <v>126</v>
      </c>
      <c r="D47" s="51"/>
      <c r="E47" s="51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131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2021-04-07T05:39:54Z</dcterms:modified>
  <cp:category/>
  <cp:version/>
  <cp:contentType/>
  <cp:contentStatus/>
</cp:coreProperties>
</file>