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ХЭУ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<sst xmlns="http://schemas.openxmlformats.org/spreadsheetml/2006/main" count="254" uniqueCount="131">
  <si>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</si>
  <si>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</si>
  <si>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</si>
  <si>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</si>
  <si>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</si>
  <si>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</si>
  <si>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</si>
  <si>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</si>
  <si>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</si>
  <si>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</si>
  <si>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</si>
  <si>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</si>
  <si>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</si>
  <si>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</si>
  <si>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</si>
  <si>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</si>
  <si>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</si>
  <si>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</si>
  <si>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</si>
  <si>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</si>
  <si>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</si>
  <si>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</si>
  <si>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</si>
  <si>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</si>
  <si>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</si>
  <si>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</si>
  <si>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</si>
  <si>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</si>
  <si>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</si>
  <si>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</si>
  <si>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</si>
  <si>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</si>
  <si>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</si>
  <si>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</si>
  <si>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</si>
  <si>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</si>
  <si>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</si>
  <si>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</si>
  <si>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</si>
  <si>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</si>
  <si>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</si>
  <si>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</si>
  <si>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</si>
  <si>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</si>
  <si>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</si>
  <si>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</si>
  <si>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</si>
  <si>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</si>
  <si>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</si>
  <si>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</si>
  <si>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</si>
  <si>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</si>
  <si>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</si>
  <si>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</si>
  <si>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</si>
  <si>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</si>
  <si>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</si>
  <si>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</si>
  <si>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</si>
  <si>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</si>
  <si>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</si>
  <si>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</si>
  <si>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</si>
  <si>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</si>
  <si>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</si>
  <si>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</si>
  <si>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</si>
  <si>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</si>
  <si>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</si>
  <si>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</si>
  <si>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</si>
  <si>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</si>
  <si>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</si>
  <si>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</si>
  <si>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</si>
  <si>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</si>
  <si>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</si>
  <si>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</si>
  <si>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</si>
  <si>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</si>
  <si>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</si>
  <si>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</si>
  <si>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</si>
  <si>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</si>
  <si>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</si>
  <si>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</si>
  <si>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</si>
  <si>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</si>
  <si>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</si>
  <si>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</si>
  <si>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</si>
  <si>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</si>
  <si>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</si>
  <si>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</si>
  <si>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</si>
  <si>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Заработная плата</t>
  </si>
  <si>
    <t xml:space="preserve"> 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</si>
  <si>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</si>
  <si>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</si>
  <si>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Глава сельского поселения  ____________</t>
  </si>
  <si>
    <t>МКУ "ХЭУ администрации с.п.Лямина"</t>
  </si>
  <si>
    <t>650 0113 4120000590 111 211</t>
  </si>
  <si>
    <t xml:space="preserve"> Неисполненные   назначения</t>
  </si>
  <si>
    <t>650 0113 4120000590 119 213</t>
  </si>
  <si>
    <t>Услуги связи</t>
  </si>
  <si>
    <t>650 0113 4120000590 244 221</t>
  </si>
  <si>
    <t>Коммунальные услуги</t>
  </si>
  <si>
    <t>650 0113 4120000590 244 223</t>
  </si>
  <si>
    <t>Прочие работы, услуги</t>
  </si>
  <si>
    <t>650 0113 4120000590 244 226</t>
  </si>
  <si>
    <t>Начисления на выплаты по оплате труда</t>
  </si>
  <si>
    <t>Страхование</t>
  </si>
  <si>
    <t>650 0113 4120000590 244 227</t>
  </si>
  <si>
    <t>Увеличение стоимости горюче-смазочных материалов</t>
  </si>
  <si>
    <t>650 0113 4120000590 244 343</t>
  </si>
  <si>
    <t>Увеличение стоимости прочих оборотных запасов (материалов)</t>
  </si>
  <si>
    <t>650 0113 4120000590 244 346</t>
  </si>
  <si>
    <t>Иные выплаты текущего характера организациям</t>
  </si>
  <si>
    <t>650 0113 4120000690 831 297</t>
  </si>
  <si>
    <t>Налоги, пошлины и сборы</t>
  </si>
  <si>
    <t>650 0113 4120000690 852 291</t>
  </si>
  <si>
    <t>650 0113 4120000690 853 297</t>
  </si>
  <si>
    <t>650 0113 4120002400 244 226</t>
  </si>
  <si>
    <t>650 0113 4120002400 244 343</t>
  </si>
  <si>
    <t>650 0113 4120089107 244 346</t>
  </si>
  <si>
    <t>на  1 октября 2020 г.</t>
  </si>
  <si>
    <t>01.10.2020</t>
  </si>
  <si>
    <t>650 0113 4120002400 244 346</t>
  </si>
  <si>
    <t>650 0113 4120020649 244 226</t>
  </si>
  <si>
    <t>Дизер А.А.</t>
  </si>
  <si>
    <t>"01 " октября 2020 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</si>
</sst>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  <numFmt numFmtId="191" formatCode="&quot;&quot;#000"/>
    <numFmt numFmtId="192" formatCode="&quot;&quot;###,##0.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b/>
      <u val="single"/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37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0" xfId="0" applyNumberFormat="1" applyFont="1" applyBorder="1" applyAlignment="1">
      <alignment horizontal="right" shrinkToFit="1"/>
    </xf>
    <xf numFmtId="0" fontId="4" fillId="0" borderId="51" xfId="0" applyFont="1" applyBorder="1" applyAlignment="1">
      <alignment horizontal="left" wrapText="1"/>
    </xf>
    <xf numFmtId="189" fontId="0" fillId="0" borderId="0" xfId="0" applyNumberFormat="1" applyAlignment="1">
      <alignment/>
    </xf>
    <xf numFmtId="188" fontId="4" fillId="0" borderId="29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10" fillId="0" borderId="52" xfId="0" applyFont="1" applyBorder="1" applyAlignment="1">
      <alignment horizontal="left" vertical="top" wrapText="1"/>
    </xf>
    <xf numFmtId="191" fontId="10" fillId="0" borderId="53" xfId="0" applyNumberFormat="1" applyFont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192" fontId="10" fillId="0" borderId="52" xfId="0" applyNumberFormat="1" applyFont="1" applyBorder="1" applyAlignment="1">
      <alignment horizontal="right" wrapText="1"/>
    </xf>
    <xf numFmtId="192" fontId="10" fillId="0" borderId="52" xfId="0" applyNumberFormat="1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4" fillId="0" borderId="22" xfId="0" applyNumberFormat="1" applyFont="1" applyFill="1" applyBorder="1" applyAlignment="1">
      <alignment horizontal="center" shrinkToFit="1"/>
    </xf>
    <xf numFmtId="188" fontId="4" fillId="0" borderId="51" xfId="0" applyNumberFormat="1" applyFont="1" applyFill="1" applyBorder="1" applyAlignment="1">
      <alignment horizontal="center" shrinkToFit="1"/>
    </xf>
    <xf numFmtId="188" fontId="4" fillId="0" borderId="18" xfId="0" applyNumberFormat="1" applyFont="1" applyBorder="1" applyAlignment="1">
      <alignment horizontal="center" shrinkToFit="1"/>
    </xf>
    <xf numFmtId="188" fontId="4" fillId="0" borderId="54" xfId="0" applyNumberFormat="1" applyFont="1" applyBorder="1" applyAlignment="1">
      <alignment horizontal="center" shrinkToFi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88" fontId="4" fillId="0" borderId="55" xfId="0" applyNumberFormat="1" applyFont="1" applyBorder="1" applyAlignment="1">
      <alignment horizontal="center" shrinkToFit="1"/>
    </xf>
    <xf numFmtId="188" fontId="4" fillId="0" borderId="56" xfId="0" applyNumberFormat="1" applyFont="1" applyBorder="1" applyAlignment="1">
      <alignment horizontal="center" shrinkToFit="1"/>
    </xf>
    <xf numFmtId="188" fontId="4" fillId="0" borderId="22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D32" sqref="D32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23" t="s">
        <v>98</v>
      </c>
      <c r="B1" s="124"/>
      <c r="C1" s="124"/>
      <c r="D1" s="124"/>
      <c r="E1" s="124"/>
      <c r="F1" s="124"/>
      <c r="G1" s="124"/>
      <c r="H1" s="124"/>
      <c r="I1" s="12"/>
    </row>
    <row r="2" spans="1:10" ht="16.5" customHeight="1">
      <c r="A2" s="124"/>
      <c r="B2" s="124"/>
      <c r="C2" s="124"/>
      <c r="D2" s="124"/>
      <c r="E2" s="124"/>
      <c r="F2" s="124"/>
      <c r="G2" s="124"/>
      <c r="H2" s="124"/>
      <c r="J2" t="s">
        <v>96</v>
      </c>
    </row>
    <row r="3" spans="1:9" ht="16.5" customHeight="1" thickBot="1">
      <c r="A3" s="124"/>
      <c r="B3" s="124"/>
      <c r="C3" s="124"/>
      <c r="D3" s="124"/>
      <c r="E3" s="124"/>
      <c r="F3" s="124"/>
      <c r="G3" s="124"/>
      <c r="H3" s="124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9" t="s">
        <v>125</v>
      </c>
      <c r="E5" s="16"/>
      <c r="F5" s="16"/>
      <c r="G5" s="16"/>
      <c r="H5" s="15" t="s">
        <v>31</v>
      </c>
      <c r="I5" s="23" t="s">
        <v>126</v>
      </c>
    </row>
    <row r="6" spans="1:9" ht="39.75" customHeight="1">
      <c r="A6" s="121" t="s">
        <v>97</v>
      </c>
      <c r="B6" s="122"/>
      <c r="C6" s="122"/>
      <c r="D6" s="122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25" t="s">
        <v>100</v>
      </c>
      <c r="C7" s="125"/>
      <c r="D7" s="125"/>
      <c r="E7" s="125"/>
      <c r="F7" s="125"/>
      <c r="G7" s="125"/>
      <c r="H7" s="80" t="s">
        <v>72</v>
      </c>
      <c r="I7" s="23" t="s">
        <v>90</v>
      </c>
    </row>
    <row r="8" spans="1:9" ht="13.5" customHeight="1">
      <c r="A8" s="15" t="s">
        <v>84</v>
      </c>
      <c r="B8" s="126" t="s">
        <v>93</v>
      </c>
      <c r="C8" s="126"/>
      <c r="D8" s="126"/>
      <c r="E8" s="126"/>
      <c r="F8" s="126"/>
      <c r="G8" s="126"/>
      <c r="H8" s="80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6"/>
      <c r="C11" s="46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5"/>
      <c r="B12" s="45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2" t="s">
        <v>9</v>
      </c>
      <c r="G13" s="33"/>
      <c r="H13" s="43"/>
      <c r="I13" s="38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8" t="s">
        <v>10</v>
      </c>
      <c r="F14" s="44" t="s">
        <v>10</v>
      </c>
      <c r="G14" s="38" t="s">
        <v>13</v>
      </c>
      <c r="H14" s="37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9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9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9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9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9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0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7" t="s">
        <v>23</v>
      </c>
      <c r="B21" s="57" t="s">
        <v>38</v>
      </c>
      <c r="C21" s="103" t="s">
        <v>63</v>
      </c>
      <c r="D21" s="76">
        <v>0</v>
      </c>
      <c r="E21" s="76">
        <v>0</v>
      </c>
      <c r="F21" s="77">
        <f>SUMIF($C22:$C22,"&lt;&gt;*000",F22:F22)</f>
        <v>0</v>
      </c>
      <c r="G21" s="77">
        <f>SUMIF($C22:$C22,"&lt;&gt;*000",G22:G22)</f>
        <v>0</v>
      </c>
      <c r="H21" s="77">
        <v>0</v>
      </c>
      <c r="I21" s="110">
        <v>0</v>
      </c>
    </row>
    <row r="22" spans="1:9" ht="14.25" customHeight="1">
      <c r="A22" s="108" t="s">
        <v>8</v>
      </c>
      <c r="B22" s="106"/>
      <c r="C22" s="75"/>
      <c r="D22" s="76"/>
      <c r="E22" s="76"/>
      <c r="F22" s="77"/>
      <c r="G22" s="77"/>
      <c r="H22" s="77">
        <f>SUM(E22:G22)</f>
        <v>0</v>
      </c>
      <c r="I22" s="78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1"/>
  <sheetViews>
    <sheetView showGridLines="0" zoomScalePageLayoutView="0" workbookViewId="0" topLeftCell="A1">
      <selection activeCell="E30" sqref="E30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1.375" style="0" customWidth="1"/>
    <col min="8" max="8" width="2.00390625" style="0" customWidth="1"/>
    <col min="9" max="9" width="12.25390625" style="0" bestFit="1" customWidth="1"/>
  </cols>
  <sheetData>
    <row r="2" spans="2:8" ht="15">
      <c r="B2" s="46"/>
      <c r="C2" s="15"/>
      <c r="D2" s="46" t="s">
        <v>51</v>
      </c>
      <c r="E2" s="14"/>
      <c r="F2" s="14"/>
      <c r="G2" s="14" t="s">
        <v>52</v>
      </c>
      <c r="H2" s="27"/>
    </row>
    <row r="3" spans="1:8" ht="12.75">
      <c r="A3" s="45"/>
      <c r="B3" s="45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34"/>
      <c r="F4" s="37"/>
      <c r="G4" s="131" t="s">
        <v>102</v>
      </c>
      <c r="H4" s="132"/>
    </row>
    <row r="5" spans="1:8" ht="12.75">
      <c r="A5" s="10"/>
      <c r="B5" s="10" t="s">
        <v>25</v>
      </c>
      <c r="C5" s="30" t="s">
        <v>78</v>
      </c>
      <c r="D5" s="8" t="s">
        <v>68</v>
      </c>
      <c r="E5" s="35"/>
      <c r="F5" s="39"/>
      <c r="G5" s="133"/>
      <c r="H5" s="134"/>
    </row>
    <row r="6" spans="1:8" ht="12.75">
      <c r="A6" s="9"/>
      <c r="B6" s="10" t="s">
        <v>26</v>
      </c>
      <c r="C6" s="30" t="s">
        <v>74</v>
      </c>
      <c r="D6" s="8" t="s">
        <v>69</v>
      </c>
      <c r="E6" s="38" t="s">
        <v>10</v>
      </c>
      <c r="F6" s="37"/>
      <c r="G6" s="133"/>
      <c r="H6" s="134"/>
    </row>
    <row r="7" spans="1:8" ht="12.75">
      <c r="A7" s="10" t="s">
        <v>7</v>
      </c>
      <c r="B7" s="10" t="s">
        <v>27</v>
      </c>
      <c r="C7" s="10" t="s">
        <v>75</v>
      </c>
      <c r="D7" s="8" t="s">
        <v>5</v>
      </c>
      <c r="E7" s="39" t="s">
        <v>76</v>
      </c>
      <c r="F7" s="8" t="s">
        <v>15</v>
      </c>
      <c r="G7" s="133"/>
      <c r="H7" s="134"/>
    </row>
    <row r="8" spans="1:8" ht="12.75">
      <c r="A8" s="9"/>
      <c r="B8" s="10"/>
      <c r="C8" s="10"/>
      <c r="D8" s="8"/>
      <c r="E8" s="39" t="s">
        <v>77</v>
      </c>
      <c r="F8" s="8"/>
      <c r="G8" s="133"/>
      <c r="H8" s="134"/>
    </row>
    <row r="9" spans="1:8" ht="12.75">
      <c r="A9" s="9"/>
      <c r="B9" s="10"/>
      <c r="C9" s="10"/>
      <c r="D9" s="8"/>
      <c r="E9" s="39"/>
      <c r="F9" s="8"/>
      <c r="G9" s="133"/>
      <c r="H9" s="134"/>
    </row>
    <row r="10" spans="1:8" ht="12.75" hidden="1">
      <c r="A10" s="9"/>
      <c r="B10" s="10"/>
      <c r="C10" s="10"/>
      <c r="D10" s="8"/>
      <c r="E10" s="39"/>
      <c r="F10" s="8"/>
      <c r="G10" s="20"/>
      <c r="H10" s="8"/>
    </row>
    <row r="11" spans="1:8" ht="12.75" hidden="1">
      <c r="A11" s="9"/>
      <c r="B11" s="10"/>
      <c r="C11" s="10"/>
      <c r="D11" s="8"/>
      <c r="E11" s="39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40" t="s">
        <v>16</v>
      </c>
      <c r="F12" s="7" t="s">
        <v>19</v>
      </c>
      <c r="G12" s="135" t="s">
        <v>20</v>
      </c>
      <c r="H12" s="136"/>
    </row>
    <row r="13" spans="1:9" ht="15" customHeight="1">
      <c r="A13" s="51" t="s">
        <v>24</v>
      </c>
      <c r="B13" s="55" t="s">
        <v>39</v>
      </c>
      <c r="C13" s="74"/>
      <c r="D13" s="76">
        <f>SUM(D15:D30)</f>
        <v>7075370.21</v>
      </c>
      <c r="E13" s="76">
        <f>SUM(E15:E30)</f>
        <v>4768877.57</v>
      </c>
      <c r="F13" s="77">
        <f>SUM(E13:E13)</f>
        <v>4768877.57</v>
      </c>
      <c r="G13" s="137">
        <f>D13-F13</f>
        <v>2306492.6399999997</v>
      </c>
      <c r="H13" s="138"/>
      <c r="I13" s="112"/>
    </row>
    <row r="14" spans="1:9" ht="15" customHeight="1">
      <c r="A14" s="75" t="s">
        <v>8</v>
      </c>
      <c r="B14" s="56"/>
      <c r="C14" s="75"/>
      <c r="D14" s="76"/>
      <c r="E14" s="76"/>
      <c r="F14" s="77">
        <f>SUM(E14:E14)</f>
        <v>0</v>
      </c>
      <c r="G14" s="139">
        <f>D14-F14</f>
        <v>0</v>
      </c>
      <c r="H14" s="140"/>
      <c r="I14" s="112"/>
    </row>
    <row r="15" spans="1:9" s="114" customFormat="1" ht="22.5">
      <c r="A15" s="116" t="s">
        <v>95</v>
      </c>
      <c r="B15" s="117">
        <v>200</v>
      </c>
      <c r="C15" s="118" t="s">
        <v>101</v>
      </c>
      <c r="D15" s="119">
        <v>4679824.84</v>
      </c>
      <c r="E15" s="119">
        <v>3153904.94</v>
      </c>
      <c r="F15" s="113">
        <f aca="true" t="shared" si="0" ref="F15:F30">E15</f>
        <v>3153904.94</v>
      </c>
      <c r="G15" s="127">
        <f aca="true" t="shared" si="1" ref="G15:G20">D15-F15</f>
        <v>1525919.9</v>
      </c>
      <c r="H15" s="128"/>
      <c r="I15" s="115"/>
    </row>
    <row r="16" spans="1:9" s="114" customFormat="1" ht="22.5">
      <c r="A16" s="116" t="s">
        <v>110</v>
      </c>
      <c r="B16" s="117">
        <v>200</v>
      </c>
      <c r="C16" s="118" t="s">
        <v>103</v>
      </c>
      <c r="D16" s="119">
        <v>1413307</v>
      </c>
      <c r="E16" s="119">
        <v>1001524.46</v>
      </c>
      <c r="F16" s="113">
        <f t="shared" si="0"/>
        <v>1001524.46</v>
      </c>
      <c r="G16" s="127">
        <f t="shared" si="1"/>
        <v>411782.54000000004</v>
      </c>
      <c r="H16" s="128"/>
      <c r="I16" s="115"/>
    </row>
    <row r="17" spans="1:9" s="114" customFormat="1" ht="22.5">
      <c r="A17" s="116" t="s">
        <v>104</v>
      </c>
      <c r="B17" s="117">
        <v>200</v>
      </c>
      <c r="C17" s="118" t="s">
        <v>105</v>
      </c>
      <c r="D17" s="119">
        <v>101170.64</v>
      </c>
      <c r="E17" s="119">
        <v>62432.37</v>
      </c>
      <c r="F17" s="113">
        <f t="shared" si="0"/>
        <v>62432.37</v>
      </c>
      <c r="G17" s="127">
        <f t="shared" si="1"/>
        <v>38738.27</v>
      </c>
      <c r="H17" s="128"/>
      <c r="I17" s="115"/>
    </row>
    <row r="18" spans="1:9" s="114" customFormat="1" ht="22.5">
      <c r="A18" s="116" t="s">
        <v>106</v>
      </c>
      <c r="B18" s="117">
        <v>200</v>
      </c>
      <c r="C18" s="118" t="s">
        <v>107</v>
      </c>
      <c r="D18" s="119">
        <v>441604.18</v>
      </c>
      <c r="E18" s="119">
        <v>259015.04</v>
      </c>
      <c r="F18" s="113">
        <f t="shared" si="0"/>
        <v>259015.04</v>
      </c>
      <c r="G18" s="127">
        <f t="shared" si="1"/>
        <v>182589.13999999998</v>
      </c>
      <c r="H18" s="128"/>
      <c r="I18" s="115"/>
    </row>
    <row r="19" spans="1:9" s="114" customFormat="1" ht="22.5">
      <c r="A19" s="116" t="s">
        <v>108</v>
      </c>
      <c r="B19" s="117">
        <v>200</v>
      </c>
      <c r="C19" s="118" t="s">
        <v>109</v>
      </c>
      <c r="D19" s="119">
        <v>59826</v>
      </c>
      <c r="E19" s="119">
        <v>59826</v>
      </c>
      <c r="F19" s="113">
        <f t="shared" si="0"/>
        <v>59826</v>
      </c>
      <c r="G19" s="127">
        <f t="shared" si="1"/>
        <v>0</v>
      </c>
      <c r="H19" s="128"/>
      <c r="I19" s="115"/>
    </row>
    <row r="20" spans="1:9" s="114" customFormat="1" ht="22.5">
      <c r="A20" s="116" t="s">
        <v>111</v>
      </c>
      <c r="B20" s="117">
        <v>200</v>
      </c>
      <c r="C20" s="118" t="s">
        <v>112</v>
      </c>
      <c r="D20" s="119">
        <v>5704.78</v>
      </c>
      <c r="E20" s="119">
        <v>5704.78</v>
      </c>
      <c r="F20" s="113">
        <f t="shared" si="0"/>
        <v>5704.78</v>
      </c>
      <c r="G20" s="127">
        <f t="shared" si="1"/>
        <v>0</v>
      </c>
      <c r="H20" s="128"/>
      <c r="I20" s="115"/>
    </row>
    <row r="21" spans="1:9" s="114" customFormat="1" ht="22.5">
      <c r="A21" s="116" t="s">
        <v>113</v>
      </c>
      <c r="B21" s="117">
        <v>200</v>
      </c>
      <c r="C21" s="118" t="s">
        <v>114</v>
      </c>
      <c r="D21" s="119">
        <v>118800</v>
      </c>
      <c r="E21" s="119">
        <v>27846.9</v>
      </c>
      <c r="F21" s="113">
        <f aca="true" t="shared" si="2" ref="F21:F29">E21</f>
        <v>27846.9</v>
      </c>
      <c r="G21" s="127">
        <f aca="true" t="shared" si="3" ref="G21:G29">D21-F21</f>
        <v>90953.1</v>
      </c>
      <c r="H21" s="128"/>
      <c r="I21" s="115"/>
    </row>
    <row r="22" spans="1:9" s="114" customFormat="1" ht="22.5">
      <c r="A22" s="116" t="s">
        <v>115</v>
      </c>
      <c r="B22" s="117">
        <v>200</v>
      </c>
      <c r="C22" s="118" t="s">
        <v>116</v>
      </c>
      <c r="D22" s="119">
        <v>1800</v>
      </c>
      <c r="E22" s="119">
        <v>1678</v>
      </c>
      <c r="F22" s="113">
        <f t="shared" si="2"/>
        <v>1678</v>
      </c>
      <c r="G22" s="127">
        <f t="shared" si="3"/>
        <v>122</v>
      </c>
      <c r="H22" s="128"/>
      <c r="I22" s="115"/>
    </row>
    <row r="23" spans="1:9" s="114" customFormat="1" ht="22.5">
      <c r="A23" s="116" t="s">
        <v>117</v>
      </c>
      <c r="B23" s="117">
        <v>200</v>
      </c>
      <c r="C23" s="118" t="s">
        <v>118</v>
      </c>
      <c r="D23" s="119">
        <v>4500</v>
      </c>
      <c r="E23" s="119">
        <v>4500</v>
      </c>
      <c r="F23" s="113">
        <f t="shared" si="2"/>
        <v>4500</v>
      </c>
      <c r="G23" s="127">
        <f t="shared" si="3"/>
        <v>0</v>
      </c>
      <c r="H23" s="128"/>
      <c r="I23" s="115"/>
    </row>
    <row r="24" spans="1:9" s="114" customFormat="1" ht="22.5">
      <c r="A24" s="116" t="s">
        <v>119</v>
      </c>
      <c r="B24" s="117">
        <v>200</v>
      </c>
      <c r="C24" s="118" t="s">
        <v>120</v>
      </c>
      <c r="D24" s="119">
        <v>16472</v>
      </c>
      <c r="E24" s="119">
        <v>16472</v>
      </c>
      <c r="F24" s="113">
        <f t="shared" si="2"/>
        <v>16472</v>
      </c>
      <c r="G24" s="127">
        <f t="shared" si="3"/>
        <v>0</v>
      </c>
      <c r="H24" s="128"/>
      <c r="I24" s="115"/>
    </row>
    <row r="25" spans="1:9" s="114" customFormat="1" ht="22.5">
      <c r="A25" s="116" t="s">
        <v>117</v>
      </c>
      <c r="B25" s="117">
        <v>200</v>
      </c>
      <c r="C25" s="118" t="s">
        <v>121</v>
      </c>
      <c r="D25" s="119">
        <v>15000</v>
      </c>
      <c r="E25" s="119">
        <v>15000</v>
      </c>
      <c r="F25" s="113">
        <f t="shared" si="2"/>
        <v>15000</v>
      </c>
      <c r="G25" s="127">
        <f t="shared" si="3"/>
        <v>0</v>
      </c>
      <c r="H25" s="128"/>
      <c r="I25" s="115"/>
    </row>
    <row r="26" spans="1:9" s="114" customFormat="1" ht="22.5">
      <c r="A26" s="116" t="s">
        <v>108</v>
      </c>
      <c r="B26" s="117">
        <v>200</v>
      </c>
      <c r="C26" s="118" t="s">
        <v>122</v>
      </c>
      <c r="D26" s="119">
        <v>92320</v>
      </c>
      <c r="E26" s="119">
        <v>58620</v>
      </c>
      <c r="F26" s="113">
        <f t="shared" si="2"/>
        <v>58620</v>
      </c>
      <c r="G26" s="127">
        <f t="shared" si="3"/>
        <v>33700</v>
      </c>
      <c r="H26" s="128"/>
      <c r="I26" s="115"/>
    </row>
    <row r="27" spans="1:9" s="114" customFormat="1" ht="22.5">
      <c r="A27" s="116" t="s">
        <v>113</v>
      </c>
      <c r="B27" s="117">
        <v>200</v>
      </c>
      <c r="C27" s="118" t="s">
        <v>123</v>
      </c>
      <c r="D27" s="119">
        <v>45103.08</v>
      </c>
      <c r="E27" s="119">
        <v>45103.08</v>
      </c>
      <c r="F27" s="113">
        <f t="shared" si="2"/>
        <v>45103.08</v>
      </c>
      <c r="G27" s="127">
        <f t="shared" si="3"/>
        <v>0</v>
      </c>
      <c r="H27" s="128"/>
      <c r="I27" s="115"/>
    </row>
    <row r="28" spans="1:9" s="114" customFormat="1" ht="22.5">
      <c r="A28" s="116" t="s">
        <v>115</v>
      </c>
      <c r="B28" s="117">
        <v>200</v>
      </c>
      <c r="C28" s="118" t="s">
        <v>127</v>
      </c>
      <c r="D28" s="119">
        <v>3995</v>
      </c>
      <c r="E28" s="119">
        <v>3995</v>
      </c>
      <c r="F28" s="113">
        <f t="shared" si="2"/>
        <v>3995</v>
      </c>
      <c r="G28" s="127">
        <f t="shared" si="3"/>
        <v>0</v>
      </c>
      <c r="H28" s="128"/>
      <c r="I28" s="115"/>
    </row>
    <row r="29" spans="1:9" s="114" customFormat="1" ht="22.5">
      <c r="A29" s="116" t="s">
        <v>108</v>
      </c>
      <c r="B29" s="117">
        <v>200</v>
      </c>
      <c r="C29" s="118" t="s">
        <v>128</v>
      </c>
      <c r="D29" s="119">
        <v>22687.69</v>
      </c>
      <c r="E29" s="120">
        <v>0</v>
      </c>
      <c r="F29" s="113">
        <f t="shared" si="2"/>
        <v>0</v>
      </c>
      <c r="G29" s="127">
        <f t="shared" si="3"/>
        <v>22687.69</v>
      </c>
      <c r="H29" s="128"/>
      <c r="I29" s="115"/>
    </row>
    <row r="30" spans="1:9" s="114" customFormat="1" ht="22.5">
      <c r="A30" s="116" t="s">
        <v>115</v>
      </c>
      <c r="B30" s="117">
        <v>200</v>
      </c>
      <c r="C30" s="118" t="s">
        <v>124</v>
      </c>
      <c r="D30" s="119">
        <v>53255</v>
      </c>
      <c r="E30" s="119">
        <v>53255</v>
      </c>
      <c r="F30" s="113">
        <f t="shared" si="0"/>
        <v>53255</v>
      </c>
      <c r="G30" s="127">
        <f>D30-F30</f>
        <v>0</v>
      </c>
      <c r="H30" s="128"/>
      <c r="I30" s="115"/>
    </row>
    <row r="31" spans="1:8" ht="23.25" thickBot="1">
      <c r="A31" s="111" t="s">
        <v>70</v>
      </c>
      <c r="B31" s="81">
        <v>450</v>
      </c>
      <c r="C31" s="105" t="s">
        <v>71</v>
      </c>
      <c r="D31" s="104" t="s">
        <v>71</v>
      </c>
      <c r="E31" s="82">
        <f>G13</f>
        <v>2306492.6399999997</v>
      </c>
      <c r="F31" s="83">
        <f>SUM(E31:E31)</f>
        <v>2306492.6399999997</v>
      </c>
      <c r="G31" s="129" t="s">
        <v>71</v>
      </c>
      <c r="H31" s="130"/>
    </row>
  </sheetData>
  <sheetProtection/>
  <mergeCells count="21">
    <mergeCell ref="G27:H27"/>
    <mergeCell ref="G28:H28"/>
    <mergeCell ref="G29:H29"/>
    <mergeCell ref="G21:H21"/>
    <mergeCell ref="G22:H22"/>
    <mergeCell ref="G23:H23"/>
    <mergeCell ref="G24:H24"/>
    <mergeCell ref="G25:H25"/>
    <mergeCell ref="G26:H26"/>
    <mergeCell ref="G18:H18"/>
    <mergeCell ref="G19:H19"/>
    <mergeCell ref="G20:H20"/>
    <mergeCell ref="G4:H9"/>
    <mergeCell ref="G12:H12"/>
    <mergeCell ref="G13:H13"/>
    <mergeCell ref="G14:H14"/>
    <mergeCell ref="G15:H15"/>
    <mergeCell ref="G16:H16"/>
    <mergeCell ref="G17:H17"/>
    <mergeCell ref="G31:H31"/>
    <mergeCell ref="G30:H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23">
      <selection activeCell="E53" sqref="E53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3"/>
      <c r="C1" s="5"/>
      <c r="D1" s="26"/>
      <c r="E1" s="26"/>
      <c r="F1" s="26"/>
      <c r="G1" s="26"/>
      <c r="H1" s="64" t="s">
        <v>42</v>
      </c>
      <c r="I1" s="26"/>
    </row>
    <row r="2" spans="2:9" ht="15">
      <c r="B2" s="46" t="s">
        <v>79</v>
      </c>
      <c r="C2" s="15"/>
      <c r="D2" s="14"/>
      <c r="E2" s="14"/>
      <c r="F2" s="14"/>
      <c r="G2" s="14"/>
      <c r="I2" s="27"/>
    </row>
    <row r="3" spans="1:9" ht="9" customHeight="1">
      <c r="A3" s="45"/>
      <c r="B3" s="54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2" t="s">
        <v>9</v>
      </c>
      <c r="G4" s="33"/>
      <c r="H4" s="43"/>
      <c r="I4" s="20" t="s">
        <v>4</v>
      </c>
    </row>
    <row r="5" spans="1:9" ht="10.5" customHeight="1">
      <c r="A5" s="49"/>
      <c r="B5" s="10" t="s">
        <v>25</v>
      </c>
      <c r="C5" s="10" t="s">
        <v>21</v>
      </c>
      <c r="D5" s="8" t="s">
        <v>68</v>
      </c>
      <c r="E5" s="38" t="s">
        <v>10</v>
      </c>
      <c r="F5" s="44" t="s">
        <v>10</v>
      </c>
      <c r="G5" s="38" t="s">
        <v>13</v>
      </c>
      <c r="H5" s="37"/>
      <c r="I5" s="20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9" t="s">
        <v>76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9" t="s">
        <v>77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75</v>
      </c>
      <c r="D8" s="8"/>
      <c r="E8" s="39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9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9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0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5" t="s">
        <v>40</v>
      </c>
      <c r="C12" s="57" t="s">
        <v>63</v>
      </c>
      <c r="D12" s="86">
        <f>D14+D20+D24</f>
        <v>0</v>
      </c>
      <c r="E12" s="86">
        <f>E14+E20+E27</f>
        <v>2306492.6399999997</v>
      </c>
      <c r="F12" s="87">
        <f>F14+F20+F24+F27</f>
        <v>0</v>
      </c>
      <c r="G12" s="87">
        <f>G14+G20+G24+G27</f>
        <v>0</v>
      </c>
      <c r="H12" s="87">
        <f>SUM(E12:G12)</f>
        <v>2306492.6399999997</v>
      </c>
      <c r="I12" s="88">
        <f>IF(D12=0,0,D12-H12)</f>
        <v>0</v>
      </c>
    </row>
    <row r="13" spans="1:9" ht="18.75" customHeight="1">
      <c r="A13" s="58" t="s">
        <v>45</v>
      </c>
      <c r="B13" s="59"/>
      <c r="C13" s="67"/>
      <c r="D13" s="89"/>
      <c r="E13" s="89"/>
      <c r="F13" s="90"/>
      <c r="G13" s="90"/>
      <c r="H13" s="90"/>
      <c r="I13" s="91">
        <f aca="true" t="shared" si="0" ref="I13:I24">IF(D13=0,0,D13-H13)</f>
        <v>0</v>
      </c>
    </row>
    <row r="14" spans="1:9" ht="24" customHeight="1">
      <c r="A14" s="11" t="s">
        <v>48</v>
      </c>
      <c r="B14" s="62" t="s">
        <v>46</v>
      </c>
      <c r="C14" s="2" t="s">
        <v>63</v>
      </c>
      <c r="D14" s="86"/>
      <c r="E14" s="86"/>
      <c r="F14" s="87"/>
      <c r="G14" s="87"/>
      <c r="H14" s="87">
        <f aca="true" t="shared" si="1" ref="H14:H31">SUM(E14:G14)</f>
        <v>0</v>
      </c>
      <c r="I14" s="92">
        <f t="shared" si="0"/>
        <v>0</v>
      </c>
    </row>
    <row r="15" spans="1:9" ht="9.75" customHeight="1">
      <c r="A15" s="58" t="s">
        <v>44</v>
      </c>
      <c r="B15" s="59"/>
      <c r="C15" s="60"/>
      <c r="D15" s="89"/>
      <c r="E15" s="89"/>
      <c r="F15" s="90"/>
      <c r="G15" s="90"/>
      <c r="H15" s="90"/>
      <c r="I15" s="91">
        <f t="shared" si="0"/>
        <v>0</v>
      </c>
    </row>
    <row r="16" spans="1:9" ht="10.5" customHeight="1">
      <c r="A16" s="11"/>
      <c r="B16" s="61"/>
      <c r="C16" s="2"/>
      <c r="D16" s="86"/>
      <c r="E16" s="86"/>
      <c r="F16" s="87"/>
      <c r="G16" s="87"/>
      <c r="H16" s="87">
        <f t="shared" si="1"/>
        <v>0</v>
      </c>
      <c r="I16" s="92">
        <f t="shared" si="0"/>
        <v>0</v>
      </c>
    </row>
    <row r="17" spans="1:9" ht="14.25" customHeight="1">
      <c r="A17" s="11"/>
      <c r="B17" s="61"/>
      <c r="C17" s="2"/>
      <c r="D17" s="86"/>
      <c r="E17" s="86"/>
      <c r="F17" s="87"/>
      <c r="G17" s="87"/>
      <c r="H17" s="87">
        <f t="shared" si="1"/>
        <v>0</v>
      </c>
      <c r="I17" s="92">
        <f t="shared" si="0"/>
        <v>0</v>
      </c>
    </row>
    <row r="18" spans="1:9" ht="18" customHeight="1">
      <c r="A18" s="11"/>
      <c r="B18" s="61"/>
      <c r="C18" s="2"/>
      <c r="D18" s="86"/>
      <c r="E18" s="86"/>
      <c r="F18" s="87"/>
      <c r="G18" s="87"/>
      <c r="H18" s="87">
        <f t="shared" si="1"/>
        <v>0</v>
      </c>
      <c r="I18" s="92">
        <f t="shared" si="0"/>
        <v>0</v>
      </c>
    </row>
    <row r="19" spans="1:9" ht="15" customHeight="1">
      <c r="A19" s="11"/>
      <c r="B19" s="52"/>
      <c r="C19" s="2"/>
      <c r="D19" s="86"/>
      <c r="E19" s="86"/>
      <c r="F19" s="87"/>
      <c r="G19" s="87"/>
      <c r="H19" s="87">
        <f t="shared" si="1"/>
        <v>0</v>
      </c>
      <c r="I19" s="92">
        <f t="shared" si="0"/>
        <v>0</v>
      </c>
    </row>
    <row r="20" spans="1:9" ht="21" customHeight="1">
      <c r="A20" s="11" t="s">
        <v>47</v>
      </c>
      <c r="B20" s="56" t="s">
        <v>49</v>
      </c>
      <c r="C20" s="2" t="s">
        <v>63</v>
      </c>
      <c r="D20" s="86"/>
      <c r="E20" s="86"/>
      <c r="F20" s="87"/>
      <c r="G20" s="87"/>
      <c r="H20" s="87">
        <f t="shared" si="1"/>
        <v>0</v>
      </c>
      <c r="I20" s="92">
        <f t="shared" si="0"/>
        <v>0</v>
      </c>
    </row>
    <row r="21" spans="1:9" ht="12" customHeight="1">
      <c r="A21" s="58" t="s">
        <v>44</v>
      </c>
      <c r="B21" s="59"/>
      <c r="C21" s="60"/>
      <c r="D21" s="89"/>
      <c r="E21" s="89"/>
      <c r="F21" s="90"/>
      <c r="G21" s="90"/>
      <c r="H21" s="90"/>
      <c r="I21" s="91">
        <f t="shared" si="0"/>
        <v>0</v>
      </c>
    </row>
    <row r="22" spans="1:9" ht="12.75" customHeight="1">
      <c r="A22" s="11"/>
      <c r="B22" s="62"/>
      <c r="C22" s="2"/>
      <c r="D22" s="86"/>
      <c r="E22" s="86"/>
      <c r="F22" s="87"/>
      <c r="G22" s="87"/>
      <c r="H22" s="87">
        <f t="shared" si="1"/>
        <v>0</v>
      </c>
      <c r="I22" s="92">
        <f t="shared" si="0"/>
        <v>0</v>
      </c>
    </row>
    <row r="23" spans="1:9" ht="15" customHeight="1">
      <c r="A23" s="11"/>
      <c r="B23" s="62"/>
      <c r="C23" s="2"/>
      <c r="D23" s="86"/>
      <c r="E23" s="86"/>
      <c r="F23" s="87"/>
      <c r="G23" s="87"/>
      <c r="H23" s="87">
        <f t="shared" si="1"/>
        <v>0</v>
      </c>
      <c r="I23" s="92">
        <f t="shared" si="0"/>
        <v>0</v>
      </c>
    </row>
    <row r="24" spans="1:9" ht="15" customHeight="1">
      <c r="A24" s="11" t="s">
        <v>62</v>
      </c>
      <c r="B24" s="56" t="s">
        <v>43</v>
      </c>
      <c r="C24" s="2"/>
      <c r="D24" s="86">
        <f>SUM(D25,D26)</f>
        <v>0</v>
      </c>
      <c r="E24" s="86" t="s">
        <v>63</v>
      </c>
      <c r="F24" s="87">
        <f>SUM(F25,F26)</f>
        <v>0</v>
      </c>
      <c r="G24" s="86">
        <f>SUM(G25,G26)</f>
        <v>0</v>
      </c>
      <c r="H24" s="87">
        <f t="shared" si="1"/>
        <v>0</v>
      </c>
      <c r="I24" s="93">
        <f t="shared" si="0"/>
        <v>0</v>
      </c>
    </row>
    <row r="25" spans="1:9" ht="15" customHeight="1">
      <c r="A25" s="11" t="s">
        <v>65</v>
      </c>
      <c r="B25" s="56" t="s">
        <v>53</v>
      </c>
      <c r="C25" s="2"/>
      <c r="D25" s="86"/>
      <c r="E25" s="86" t="s">
        <v>63</v>
      </c>
      <c r="F25" s="87"/>
      <c r="G25" s="86"/>
      <c r="H25" s="87">
        <f t="shared" si="1"/>
        <v>0</v>
      </c>
      <c r="I25" s="92" t="s">
        <v>63</v>
      </c>
    </row>
    <row r="26" spans="1:9" ht="21.75" customHeight="1">
      <c r="A26" s="11" t="s">
        <v>66</v>
      </c>
      <c r="B26" s="56" t="s">
        <v>54</v>
      </c>
      <c r="C26" s="2"/>
      <c r="D26" s="86"/>
      <c r="E26" s="86" t="s">
        <v>63</v>
      </c>
      <c r="F26" s="87"/>
      <c r="G26" s="86"/>
      <c r="H26" s="87">
        <f t="shared" si="1"/>
        <v>0</v>
      </c>
      <c r="I26" s="92" t="s">
        <v>63</v>
      </c>
    </row>
    <row r="27" spans="1:9" ht="20.25" customHeight="1">
      <c r="A27" s="11" t="s">
        <v>80</v>
      </c>
      <c r="B27" s="59" t="s">
        <v>55</v>
      </c>
      <c r="C27" s="2" t="s">
        <v>63</v>
      </c>
      <c r="D27" s="89" t="s">
        <v>63</v>
      </c>
      <c r="E27" s="89">
        <f>SUM(E28,E42)</f>
        <v>2306492.6399999997</v>
      </c>
      <c r="F27" s="90">
        <f>SUM(F28,F42)</f>
        <v>0</v>
      </c>
      <c r="G27" s="89">
        <f>SUM(G28,G42)</f>
        <v>0</v>
      </c>
      <c r="H27" s="90">
        <f t="shared" si="1"/>
        <v>2306492.6399999997</v>
      </c>
      <c r="I27" s="91" t="s">
        <v>63</v>
      </c>
    </row>
    <row r="28" spans="1:9" ht="33.75">
      <c r="A28" s="11" t="s">
        <v>81</v>
      </c>
      <c r="B28" s="56" t="s">
        <v>56</v>
      </c>
      <c r="C28" s="65" t="s">
        <v>63</v>
      </c>
      <c r="D28" s="94" t="s">
        <v>63</v>
      </c>
      <c r="E28" s="95">
        <f>Лист2!F31</f>
        <v>2306492.6399999997</v>
      </c>
      <c r="F28" s="94">
        <f>SUM(F30:F31)</f>
        <v>0</v>
      </c>
      <c r="G28" s="94" t="s">
        <v>71</v>
      </c>
      <c r="H28" s="94">
        <f t="shared" si="1"/>
        <v>2306492.6399999997</v>
      </c>
      <c r="I28" s="93" t="s">
        <v>71</v>
      </c>
    </row>
    <row r="29" spans="1:9" ht="14.25" customHeight="1">
      <c r="A29" s="58" t="s">
        <v>44</v>
      </c>
      <c r="B29" s="59"/>
      <c r="C29" s="60"/>
      <c r="D29" s="89"/>
      <c r="E29" s="89"/>
      <c r="F29" s="90"/>
      <c r="G29" s="90"/>
      <c r="H29" s="90"/>
      <c r="I29" s="91"/>
    </row>
    <row r="30" spans="1:9" ht="27" customHeight="1">
      <c r="A30" s="11" t="s">
        <v>87</v>
      </c>
      <c r="B30" s="62" t="s">
        <v>57</v>
      </c>
      <c r="C30" s="41" t="s">
        <v>63</v>
      </c>
      <c r="D30" s="86" t="s">
        <v>63</v>
      </c>
      <c r="E30" s="86">
        <f>E28</f>
        <v>2306492.6399999997</v>
      </c>
      <c r="F30" s="87" t="s">
        <v>63</v>
      </c>
      <c r="G30" s="86" t="s">
        <v>63</v>
      </c>
      <c r="H30" s="87">
        <f t="shared" si="1"/>
        <v>2306492.6399999997</v>
      </c>
      <c r="I30" s="92" t="s">
        <v>63</v>
      </c>
    </row>
    <row r="31" spans="1:9" ht="30.75" customHeight="1" thickBot="1">
      <c r="A31" s="73" t="s">
        <v>88</v>
      </c>
      <c r="B31" s="59" t="s">
        <v>58</v>
      </c>
      <c r="C31" s="44" t="s">
        <v>63</v>
      </c>
      <c r="D31" s="89" t="s">
        <v>63</v>
      </c>
      <c r="E31" s="96"/>
      <c r="F31" s="97"/>
      <c r="G31" s="89" t="s">
        <v>63</v>
      </c>
      <c r="H31" s="97">
        <f t="shared" si="1"/>
        <v>0</v>
      </c>
      <c r="I31" s="98" t="s">
        <v>63</v>
      </c>
    </row>
    <row r="32" spans="1:9" ht="13.5" customHeight="1">
      <c r="A32" s="58"/>
      <c r="B32" s="69"/>
      <c r="C32" s="70"/>
      <c r="D32" s="70"/>
      <c r="E32" s="70"/>
      <c r="F32" s="70"/>
      <c r="G32" s="70"/>
      <c r="H32" s="70"/>
      <c r="I32" s="70"/>
    </row>
    <row r="33" spans="1:9" ht="15" customHeight="1">
      <c r="A33" s="71"/>
      <c r="B33" s="72"/>
      <c r="C33" s="29"/>
      <c r="D33" s="29"/>
      <c r="E33" s="29"/>
      <c r="F33" s="29"/>
      <c r="G33" s="29"/>
      <c r="H33" s="64" t="s">
        <v>64</v>
      </c>
      <c r="I33" s="29"/>
    </row>
    <row r="34" spans="1:9" ht="10.5" customHeight="1">
      <c r="A34" s="9"/>
      <c r="B34" s="30"/>
      <c r="C34" s="30"/>
      <c r="D34" s="8"/>
      <c r="E34" s="35"/>
      <c r="F34" s="68" t="s">
        <v>9</v>
      </c>
      <c r="G34" s="36"/>
      <c r="H34" s="43"/>
      <c r="I34" s="20" t="s">
        <v>4</v>
      </c>
    </row>
    <row r="35" spans="1:9" ht="10.5" customHeight="1">
      <c r="A35" s="49"/>
      <c r="B35" s="10" t="s">
        <v>25</v>
      </c>
      <c r="C35" s="10" t="s">
        <v>21</v>
      </c>
      <c r="D35" s="8" t="s">
        <v>68</v>
      </c>
      <c r="E35" s="38" t="s">
        <v>10</v>
      </c>
      <c r="F35" s="44" t="s">
        <v>10</v>
      </c>
      <c r="G35" s="38" t="s">
        <v>13</v>
      </c>
      <c r="H35" s="37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69</v>
      </c>
      <c r="E36" s="39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74</v>
      </c>
      <c r="D37" s="8" t="s">
        <v>5</v>
      </c>
      <c r="E37" s="39" t="s">
        <v>77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75</v>
      </c>
      <c r="D38" s="8"/>
      <c r="E38" s="39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9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9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0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82</v>
      </c>
      <c r="B42" s="59" t="s">
        <v>59</v>
      </c>
      <c r="C42" s="65" t="s">
        <v>63</v>
      </c>
      <c r="D42" s="86" t="s">
        <v>63</v>
      </c>
      <c r="E42" s="95" t="s">
        <v>63</v>
      </c>
      <c r="F42" s="94">
        <f>SUM(F44:F45)</f>
        <v>0</v>
      </c>
      <c r="G42" s="86">
        <f>SUM(G44:G45)</f>
        <v>0</v>
      </c>
      <c r="H42" s="94">
        <f>SUM(H44:H45)</f>
        <v>0</v>
      </c>
      <c r="I42" s="93" t="s">
        <v>63</v>
      </c>
    </row>
    <row r="43" spans="1:9" ht="15" customHeight="1">
      <c r="A43" s="58" t="s">
        <v>45</v>
      </c>
      <c r="B43" s="59"/>
      <c r="C43" s="66"/>
      <c r="D43" s="89"/>
      <c r="E43" s="96"/>
      <c r="F43" s="97"/>
      <c r="G43" s="89"/>
      <c r="H43" s="97"/>
      <c r="I43" s="99"/>
    </row>
    <row r="44" spans="1:9" ht="22.5">
      <c r="A44" s="11" t="s">
        <v>85</v>
      </c>
      <c r="B44" s="62" t="s">
        <v>60</v>
      </c>
      <c r="C44" s="60" t="s">
        <v>63</v>
      </c>
      <c r="D44" s="87" t="s">
        <v>63</v>
      </c>
      <c r="E44" s="89" t="s">
        <v>63</v>
      </c>
      <c r="F44" s="90"/>
      <c r="G44" s="87"/>
      <c r="H44" s="90">
        <f>SUM(H46:H47)</f>
        <v>0</v>
      </c>
      <c r="I44" s="91" t="s">
        <v>63</v>
      </c>
    </row>
    <row r="45" spans="1:9" ht="23.25" thickBot="1">
      <c r="A45" s="11" t="s">
        <v>86</v>
      </c>
      <c r="B45" s="63" t="s">
        <v>61</v>
      </c>
      <c r="C45" s="50" t="s">
        <v>63</v>
      </c>
      <c r="D45" s="100" t="s">
        <v>63</v>
      </c>
      <c r="E45" s="101" t="s">
        <v>63</v>
      </c>
      <c r="F45" s="100"/>
      <c r="G45" s="100"/>
      <c r="H45" s="100">
        <f>SUM(H47:H48)</f>
        <v>0</v>
      </c>
      <c r="I45" s="102" t="s">
        <v>63</v>
      </c>
    </row>
    <row r="46" spans="1:9" ht="7.5" customHeight="1">
      <c r="A46" s="47"/>
      <c r="B46" s="47"/>
      <c r="C46" s="28"/>
      <c r="D46" s="28"/>
      <c r="E46" s="28"/>
      <c r="F46" s="28"/>
      <c r="G46" s="28"/>
      <c r="H46" s="28"/>
      <c r="I46" s="28"/>
    </row>
    <row r="47" spans="1:9" ht="28.5" customHeight="1">
      <c r="A47" s="48" t="s">
        <v>99</v>
      </c>
      <c r="B47" s="48"/>
      <c r="C47" s="109" t="s">
        <v>129</v>
      </c>
      <c r="D47" s="53"/>
      <c r="E47" s="53" t="s">
        <v>32</v>
      </c>
      <c r="F47" s="28"/>
      <c r="G47" s="28"/>
      <c r="H47" s="28"/>
      <c r="I47" s="28"/>
    </row>
    <row r="48" spans="1:9" ht="9.75" customHeight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36</v>
      </c>
      <c r="H49" s="12"/>
      <c r="I49" s="12"/>
    </row>
    <row r="50" spans="1:9" ht="14.25" customHeight="1">
      <c r="A50" s="15" t="s">
        <v>94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4"/>
      <c r="F52" s="12"/>
      <c r="G52" s="12"/>
      <c r="H52" s="12"/>
      <c r="I52" s="85"/>
    </row>
    <row r="53" spans="1:9" ht="19.5" customHeight="1">
      <c r="A53" s="15" t="s">
        <v>130</v>
      </c>
      <c r="D53" s="12"/>
      <c r="E53" s="12"/>
      <c r="F53" s="12"/>
      <c r="G53" s="12"/>
      <c r="H53" s="12"/>
      <c r="I53" s="85"/>
    </row>
    <row r="54" spans="4:9" ht="9.75" customHeight="1">
      <c r="D54" s="12"/>
      <c r="E54" s="12"/>
      <c r="F54" s="12"/>
      <c r="G54" s="12"/>
      <c r="H54" s="12"/>
      <c r="I54" s="85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2016-09-16T10:09:22Z</cp:lastPrinted>
  <dcterms:created xsi:type="dcterms:W3CDTF">1999-06-18T11:49:53Z</dcterms:created>
  <dcterms:modified xsi:type="dcterms:W3CDTF">2020-11-16T07:27:26Z</dcterms:modified>
  <cp:category/>
  <cp:version/>
  <cp:contentType/>
  <cp:contentStatus/>
</cp:coreProperties>
</file>